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elium\Desktop\"/>
    </mc:Choice>
  </mc:AlternateContent>
  <xr:revisionPtr revIDLastSave="0" documentId="13_ncr:1_{8EE67E18-9D5B-486A-BD52-E179727497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O18" i="1"/>
  <c r="O19" i="1"/>
  <c r="O20" i="1"/>
  <c r="M17" i="1"/>
  <c r="M18" i="1"/>
  <c r="M19" i="1"/>
  <c r="M20" i="1"/>
  <c r="K17" i="1"/>
  <c r="K18" i="1"/>
  <c r="K19" i="1"/>
  <c r="K20" i="1"/>
  <c r="G17" i="1"/>
  <c r="G18" i="1"/>
  <c r="G19" i="1"/>
  <c r="G20" i="1"/>
  <c r="E17" i="1"/>
  <c r="E18" i="1"/>
  <c r="E19" i="1"/>
  <c r="E20" i="1"/>
  <c r="I20" i="1"/>
  <c r="I19" i="1"/>
  <c r="I18" i="1"/>
  <c r="I17" i="1"/>
  <c r="J20" i="1"/>
  <c r="N20" i="1" s="1"/>
  <c r="J19" i="1"/>
  <c r="P19" i="1" s="1"/>
  <c r="J18" i="1"/>
  <c r="P18" i="1" s="1"/>
  <c r="J17" i="1"/>
  <c r="P17" i="1" s="1"/>
  <c r="H17" i="1"/>
  <c r="F17" i="1"/>
  <c r="I16" i="1"/>
  <c r="O16" i="1" s="1"/>
  <c r="J16" i="1"/>
  <c r="P16" i="1" s="1"/>
  <c r="N16" i="1"/>
  <c r="F19" i="1" l="1"/>
  <c r="F20" i="1"/>
  <c r="H20" i="1"/>
  <c r="P20" i="1"/>
  <c r="L20" i="1"/>
  <c r="H19" i="1"/>
  <c r="L19" i="1"/>
  <c r="N19" i="1"/>
  <c r="F18" i="1"/>
  <c r="L18" i="1"/>
  <c r="N18" i="1"/>
  <c r="H18" i="1"/>
  <c r="L17" i="1"/>
  <c r="N17" i="1"/>
  <c r="E16" i="1"/>
  <c r="M16" i="1"/>
  <c r="K16" i="1"/>
  <c r="L16" i="1"/>
  <c r="G16" i="1"/>
  <c r="F16" i="1"/>
  <c r="H16" i="1"/>
  <c r="G6" i="1" l="1"/>
  <c r="K6" i="1" s="1"/>
  <c r="J15" i="1" l="1"/>
  <c r="J13" i="1"/>
  <c r="J11" i="1"/>
  <c r="J9" i="1"/>
  <c r="J12" i="1"/>
  <c r="J8" i="1"/>
  <c r="J14" i="1"/>
  <c r="J10" i="1"/>
  <c r="J7" i="1"/>
  <c r="I6" i="1"/>
  <c r="I13" i="1" l="1"/>
  <c r="I11" i="1"/>
  <c r="I9" i="1"/>
  <c r="I14" i="1"/>
  <c r="I15" i="1"/>
  <c r="I12" i="1"/>
  <c r="E12" i="1" s="1"/>
  <c r="I10" i="1"/>
  <c r="I7" i="1"/>
  <c r="I8" i="1"/>
  <c r="N7" i="1"/>
  <c r="L7" i="1"/>
  <c r="H7" i="1"/>
  <c r="F7" i="1"/>
  <c r="P7" i="1"/>
  <c r="P10" i="1"/>
  <c r="H10" i="1"/>
  <c r="F10" i="1"/>
  <c r="L10" i="1"/>
  <c r="N10" i="1"/>
  <c r="P14" i="1"/>
  <c r="H14" i="1"/>
  <c r="F14" i="1"/>
  <c r="L14" i="1"/>
  <c r="N14" i="1"/>
  <c r="P8" i="1"/>
  <c r="H8" i="1"/>
  <c r="F8" i="1"/>
  <c r="L8" i="1"/>
  <c r="N8" i="1"/>
  <c r="P12" i="1"/>
  <c r="H12" i="1"/>
  <c r="F12" i="1"/>
  <c r="N12" i="1"/>
  <c r="L12" i="1"/>
  <c r="P9" i="1"/>
  <c r="H9" i="1"/>
  <c r="F9" i="1"/>
  <c r="N9" i="1"/>
  <c r="L9" i="1"/>
  <c r="P11" i="1"/>
  <c r="H11" i="1"/>
  <c r="F11" i="1"/>
  <c r="L11" i="1"/>
  <c r="N11" i="1"/>
  <c r="P13" i="1"/>
  <c r="H13" i="1"/>
  <c r="F13" i="1"/>
  <c r="N13" i="1"/>
  <c r="L13" i="1"/>
  <c r="P15" i="1"/>
  <c r="H15" i="1"/>
  <c r="F15" i="1"/>
  <c r="N15" i="1"/>
  <c r="L15" i="1"/>
  <c r="O9" i="1" l="1"/>
  <c r="G9" i="1"/>
  <c r="E9" i="1"/>
  <c r="K9" i="1"/>
  <c r="M9" i="1"/>
  <c r="O8" i="1"/>
  <c r="M8" i="1"/>
  <c r="K8" i="1"/>
  <c r="E8" i="1"/>
  <c r="G8" i="1"/>
  <c r="O10" i="1"/>
  <c r="G10" i="1"/>
  <c r="E10" i="1"/>
  <c r="M10" i="1"/>
  <c r="K10" i="1"/>
  <c r="O15" i="1"/>
  <c r="G15" i="1"/>
  <c r="E15" i="1"/>
  <c r="K15" i="1"/>
  <c r="M15" i="1"/>
  <c r="O11" i="1"/>
  <c r="G11" i="1"/>
  <c r="E11" i="1"/>
  <c r="M11" i="1"/>
  <c r="K11" i="1"/>
  <c r="O7" i="1"/>
  <c r="M7" i="1"/>
  <c r="K7" i="1"/>
  <c r="O12" i="1"/>
  <c r="G12" i="1"/>
  <c r="M12" i="1"/>
  <c r="K12" i="1"/>
  <c r="O14" i="1"/>
  <c r="E14" i="1"/>
  <c r="G14" i="1"/>
  <c r="M14" i="1"/>
  <c r="K14" i="1"/>
  <c r="O13" i="1"/>
  <c r="G13" i="1"/>
  <c r="E13" i="1"/>
  <c r="M13" i="1"/>
  <c r="K13" i="1"/>
  <c r="G7" i="1"/>
  <c r="E7" i="1"/>
</calcChain>
</file>

<file path=xl/sharedStrings.xml><?xml version="1.0" encoding="utf-8"?>
<sst xmlns="http://schemas.openxmlformats.org/spreadsheetml/2006/main" count="46" uniqueCount="36">
  <si>
    <t>左右偏移</t>
    <phoneticPr fontId="4" type="noConversion"/>
  </si>
  <si>
    <t>植物坐标</t>
    <phoneticPr fontId="4" type="noConversion"/>
  </si>
  <si>
    <t>植物右界</t>
    <phoneticPr fontId="4" type="noConversion"/>
  </si>
  <si>
    <t>植物左界</t>
    <phoneticPr fontId="4" type="noConversion"/>
  </si>
  <si>
    <t>普通植物：</t>
    <phoneticPr fontId="4" type="noConversion"/>
  </si>
  <si>
    <t>2026.10.16</t>
    <phoneticPr fontId="4" type="noConversion"/>
  </si>
  <si>
    <t>本表用于计算能攻击到X列植物的僵尸的最左/最右坐标。</t>
    <phoneticPr fontId="4" type="noConversion"/>
  </si>
  <si>
    <t>种类</t>
    <phoneticPr fontId="6" type="noConversion"/>
  </si>
  <si>
    <t>攻击域</t>
    <phoneticPr fontId="6" type="noConversion"/>
  </si>
  <si>
    <t>炮(-10,-10)</t>
    <phoneticPr fontId="6" type="noConversion"/>
  </si>
  <si>
    <t>小喷(-5,-5)</t>
    <phoneticPr fontId="6" type="noConversion"/>
  </si>
  <si>
    <t>普通(0,0)</t>
    <phoneticPr fontId="6" type="noConversion"/>
  </si>
  <si>
    <t>小喷(+4,+4)</t>
    <phoneticPr fontId="6" type="noConversion"/>
  </si>
  <si>
    <t>高坚果(0,+20)</t>
    <phoneticPr fontId="6" type="noConversion"/>
  </si>
  <si>
    <t>南瓜(-10,+30)</t>
    <phoneticPr fontId="6" type="noConversion"/>
  </si>
  <si>
    <t>偏移</t>
    <phoneticPr fontId="6" type="noConversion"/>
  </si>
  <si>
    <t>宽度</t>
    <phoneticPr fontId="6" type="noConversion"/>
  </si>
  <si>
    <t>左</t>
    <phoneticPr fontId="6" type="noConversion"/>
  </si>
  <si>
    <t>右</t>
    <phoneticPr fontId="6" type="noConversion"/>
  </si>
  <si>
    <t>输入列数</t>
    <phoneticPr fontId="6" type="noConversion"/>
  </si>
  <si>
    <t>潜水</t>
    <phoneticPr fontId="6" type="noConversion"/>
  </si>
  <si>
    <t>扶梯</t>
    <phoneticPr fontId="6" type="noConversion"/>
  </si>
  <si>
    <t>小丑: 正炸</t>
    <phoneticPr fontId="6" type="noConversion"/>
  </si>
  <si>
    <t>小丑: 后院上炸下</t>
    <phoneticPr fontId="6" type="noConversion"/>
  </si>
  <si>
    <t>小丑: 前院上炸下</t>
    <phoneticPr fontId="6" type="noConversion"/>
  </si>
  <si>
    <t>撑杆(奔跑)/海豚(水中冲锋)</t>
    <phoneticPr fontId="6" type="noConversion"/>
  </si>
  <si>
    <t>冰车/投篮</t>
    <phoneticPr fontId="6" type="noConversion"/>
  </si>
  <si>
    <t>跳跳</t>
    <phoneticPr fontId="6" type="noConversion"/>
  </si>
  <si>
    <t>巨人</t>
    <phoneticPr fontId="6" type="noConversion"/>
  </si>
  <si>
    <t>小丑: 后院下炸上</t>
    <phoneticPr fontId="6" type="noConversion"/>
  </si>
  <si>
    <t>小丑: 前院下炸上</t>
    <phoneticPr fontId="6" type="noConversion"/>
  </si>
  <si>
    <t>海豚(水中行走)</t>
    <phoneticPr fontId="6" type="noConversion"/>
  </si>
  <si>
    <t>一些水路僵尸还需要优先考虑下水/出水的问题，我对这方面机制还不了解，暂行版本先不管，日后补上。</t>
    <phoneticPr fontId="4" type="noConversion"/>
  </si>
  <si>
    <t>撑杆(行走)/橄榄/舞王/伴舞/雪橇/海豚(陆地行走)/矿工/小鬼</t>
    <phoneticPr fontId="6" type="noConversion"/>
  </si>
  <si>
    <t>领带/小丑(啃食)/气球/雪人</t>
    <phoneticPr fontId="6" type="noConversion"/>
  </si>
  <si>
    <t>没考虑僵尸太左了会进家。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</si>
</sst>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35">
    <xf numFmtId="0" fontId="0" fillId="0" borderId="0" xfId="0"/>
    <xf numFmtId="0" fontId="3" fillId="4" borderId="0" xfId="3" applyAlignment="1">
      <alignment horizontal="center" vertical="center"/>
    </xf>
    <xf numFmtId="0" fontId="1" fillId="2" borderId="0" xfId="1">
      <alignment vertical="center"/>
    </xf>
    <xf numFmtId="0" fontId="5" fillId="4" borderId="1" xfId="3" applyFont="1" applyBorder="1" applyAlignment="1">
      <alignment horizontal="center" vertical="center"/>
    </xf>
    <xf numFmtId="0" fontId="3" fillId="4" borderId="2" xfId="3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3" fillId="4" borderId="3" xfId="3" applyBorder="1" applyAlignment="1">
      <alignment horizontal="center" vertical="center"/>
    </xf>
    <xf numFmtId="0" fontId="2" fillId="3" borderId="0" xfId="2" applyBorder="1">
      <alignment vertical="center"/>
    </xf>
    <xf numFmtId="0" fontId="2" fillId="3" borderId="4" xfId="2" applyBorder="1">
      <alignment vertical="center"/>
    </xf>
    <xf numFmtId="0" fontId="3" fillId="4" borderId="5" xfId="3" applyBorder="1" applyAlignment="1">
      <alignment horizontal="center" vertical="center"/>
    </xf>
    <xf numFmtId="0" fontId="2" fillId="3" borderId="6" xfId="2" applyBorder="1">
      <alignment vertical="center"/>
    </xf>
    <xf numFmtId="0" fontId="2" fillId="3" borderId="7" xfId="2" applyBorder="1">
      <alignment vertical="center"/>
    </xf>
    <xf numFmtId="0" fontId="5" fillId="4" borderId="5" xfId="3" applyFont="1" applyBorder="1" applyAlignment="1">
      <alignment horizontal="center" vertical="center"/>
    </xf>
    <xf numFmtId="0" fontId="3" fillId="4" borderId="6" xfId="3" applyBorder="1" applyAlignment="1">
      <alignment horizontal="center" vertical="center"/>
    </xf>
    <xf numFmtId="0" fontId="3" fillId="4" borderId="7" xfId="3" applyBorder="1" applyAlignment="1">
      <alignment horizontal="center" vertical="center"/>
    </xf>
    <xf numFmtId="0" fontId="3" fillId="4" borderId="4" xfId="3" applyBorder="1" applyAlignment="1">
      <alignment vertical="center"/>
    </xf>
    <xf numFmtId="0" fontId="3" fillId="4" borderId="7" xfId="3" applyBorder="1" applyAlignment="1">
      <alignment vertical="center"/>
    </xf>
    <xf numFmtId="0" fontId="3" fillId="4" borderId="8" xfId="3" applyBorder="1" applyAlignment="1">
      <alignment horizontal="center" vertical="center"/>
    </xf>
    <xf numFmtId="0" fontId="3" fillId="4" borderId="9" xfId="3" applyBorder="1" applyAlignment="1">
      <alignment horizontal="center" vertical="center"/>
    </xf>
    <xf numFmtId="0" fontId="0" fillId="0" borderId="10" xfId="0" applyBorder="1"/>
    <xf numFmtId="0" fontId="2" fillId="3" borderId="10" xfId="2" applyBorder="1">
      <alignment vertical="center"/>
    </xf>
    <xf numFmtId="0" fontId="2" fillId="3" borderId="9" xfId="2" applyBorder="1">
      <alignment vertical="center"/>
    </xf>
    <xf numFmtId="0" fontId="3" fillId="4" borderId="11" xfId="3" applyBorder="1" applyAlignment="1">
      <alignment horizontal="center" vertical="center"/>
    </xf>
    <xf numFmtId="0" fontId="0" fillId="0" borderId="12" xfId="0" applyBorder="1"/>
    <xf numFmtId="0" fontId="2" fillId="3" borderId="12" xfId="2" applyBorder="1">
      <alignment vertical="center"/>
    </xf>
    <xf numFmtId="0" fontId="2" fillId="3" borderId="11" xfId="2" applyBorder="1">
      <alignment vertical="center"/>
    </xf>
    <xf numFmtId="0" fontId="3" fillId="4" borderId="13" xfId="3" applyBorder="1" applyAlignment="1">
      <alignment horizontal="center" vertical="center"/>
    </xf>
    <xf numFmtId="0" fontId="3" fillId="4" borderId="14" xfId="3" applyBorder="1" applyAlignment="1">
      <alignment horizontal="center" vertical="center"/>
    </xf>
    <xf numFmtId="0" fontId="3" fillId="4" borderId="15" xfId="3" applyBorder="1" applyAlignment="1">
      <alignment horizontal="center" vertical="center"/>
    </xf>
    <xf numFmtId="0" fontId="3" fillId="4" borderId="16" xfId="3" applyBorder="1" applyAlignment="1">
      <alignment horizontal="center" vertical="center"/>
    </xf>
    <xf numFmtId="0" fontId="3" fillId="4" borderId="17" xfId="3" applyBorder="1" applyAlignment="1">
      <alignment horizontal="center" vertical="center"/>
    </xf>
    <xf numFmtId="0" fontId="3" fillId="4" borderId="10" xfId="3" applyBorder="1" applyAlignment="1">
      <alignment vertical="center"/>
    </xf>
    <xf numFmtId="0" fontId="3" fillId="4" borderId="9" xfId="3" applyBorder="1" applyAlignment="1">
      <alignment vertical="center"/>
    </xf>
  </cellXfs>
  <cellStyles count="4">
    <cellStyle name="差" xfId="2" builtinId="27"/>
    <cellStyle name="常规" xfId="0" builtinId="0"/>
    <cellStyle name="好" xfId="1" builtinId="26"/>
    <cellStyle name="适中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4"/>
  <sheetViews>
    <sheetView tabSelected="1" workbookViewId="0">
      <selection activeCell="M26" sqref="M26"/>
    </sheetView>
  </sheetViews>
  <sheetFormatPr defaultRowHeight="13.8" x14ac:dyDescent="0.25"/>
  <cols>
    <col min="1" max="1" width="2.77734375" customWidth="1"/>
    <col min="2" max="2" width="53.77734375" customWidth="1"/>
    <col min="3" max="4" width="3.88671875" customWidth="1"/>
    <col min="17" max="17" width="2.77734375" customWidth="1"/>
  </cols>
  <sheetData>
    <row r="2" spans="2:16" ht="14.4" thickBot="1" x14ac:dyDescent="0.3">
      <c r="B2" t="s">
        <v>5</v>
      </c>
      <c r="E2" s="1" t="s">
        <v>19</v>
      </c>
      <c r="F2" s="2">
        <v>7</v>
      </c>
    </row>
    <row r="3" spans="2:16" x14ac:dyDescent="0.25">
      <c r="B3" s="3" t="s">
        <v>7</v>
      </c>
      <c r="C3" s="19" t="s">
        <v>8</v>
      </c>
      <c r="D3" s="4"/>
      <c r="E3" s="28" t="s">
        <v>9</v>
      </c>
      <c r="F3" s="29"/>
      <c r="G3" s="30" t="s">
        <v>10</v>
      </c>
      <c r="H3" s="31"/>
      <c r="I3" s="29" t="s">
        <v>11</v>
      </c>
      <c r="J3" s="29"/>
      <c r="K3" s="30" t="s">
        <v>12</v>
      </c>
      <c r="L3" s="31"/>
      <c r="M3" s="30" t="s">
        <v>13</v>
      </c>
      <c r="N3" s="31"/>
      <c r="O3" s="29" t="s">
        <v>14</v>
      </c>
      <c r="P3" s="32"/>
    </row>
    <row r="4" spans="2:16" ht="14.4" thickBot="1" x14ac:dyDescent="0.3">
      <c r="B4" s="14"/>
      <c r="C4" s="20" t="s">
        <v>15</v>
      </c>
      <c r="D4" s="16" t="s">
        <v>16</v>
      </c>
      <c r="E4" s="15" t="s">
        <v>17</v>
      </c>
      <c r="F4" s="15" t="s">
        <v>18</v>
      </c>
      <c r="G4" s="20" t="s">
        <v>17</v>
      </c>
      <c r="H4" s="24" t="s">
        <v>18</v>
      </c>
      <c r="I4" s="15" t="s">
        <v>17</v>
      </c>
      <c r="J4" s="15" t="s">
        <v>18</v>
      </c>
      <c r="K4" s="20" t="s">
        <v>17</v>
      </c>
      <c r="L4" s="24" t="s">
        <v>18</v>
      </c>
      <c r="M4" s="20" t="s">
        <v>17</v>
      </c>
      <c r="N4" s="24" t="s">
        <v>18</v>
      </c>
      <c r="O4" s="15" t="s">
        <v>17</v>
      </c>
      <c r="P4" s="16" t="s">
        <v>18</v>
      </c>
    </row>
    <row r="5" spans="2:16" hidden="1" x14ac:dyDescent="0.25">
      <c r="B5" s="5" t="s">
        <v>0</v>
      </c>
      <c r="C5" s="21"/>
      <c r="D5" s="7"/>
      <c r="E5" s="6">
        <v>-10</v>
      </c>
      <c r="F5" s="6">
        <v>-10</v>
      </c>
      <c r="G5" s="21">
        <v>-5</v>
      </c>
      <c r="H5" s="25">
        <v>-5</v>
      </c>
      <c r="I5" s="6">
        <v>0</v>
      </c>
      <c r="J5" s="6">
        <v>0</v>
      </c>
      <c r="K5" s="21">
        <v>4</v>
      </c>
      <c r="L5" s="25">
        <v>4</v>
      </c>
      <c r="M5" s="21">
        <v>0</v>
      </c>
      <c r="N5" s="25">
        <v>20</v>
      </c>
      <c r="O5" s="6">
        <v>-10</v>
      </c>
      <c r="P5" s="7">
        <v>30</v>
      </c>
    </row>
    <row r="6" spans="2:16" hidden="1" x14ac:dyDescent="0.25">
      <c r="B6" s="5"/>
      <c r="C6" s="21"/>
      <c r="D6" s="7"/>
      <c r="E6" s="6" t="s">
        <v>4</v>
      </c>
      <c r="F6" s="6" t="s">
        <v>1</v>
      </c>
      <c r="G6" s="21">
        <f>$F$2*80-40</f>
        <v>520</v>
      </c>
      <c r="H6" s="25" t="s">
        <v>3</v>
      </c>
      <c r="I6" s="6">
        <f>G6+30</f>
        <v>550</v>
      </c>
      <c r="J6" s="6" t="s">
        <v>2</v>
      </c>
      <c r="K6" s="21">
        <f>G6+50</f>
        <v>570</v>
      </c>
      <c r="L6" s="25"/>
      <c r="M6" s="21"/>
      <c r="N6" s="25"/>
      <c r="O6" s="6"/>
      <c r="P6" s="7"/>
    </row>
    <row r="7" spans="2:16" x14ac:dyDescent="0.25">
      <c r="B7" s="8" t="s">
        <v>34</v>
      </c>
      <c r="C7" s="33">
        <v>20</v>
      </c>
      <c r="D7" s="17">
        <v>50</v>
      </c>
      <c r="E7" s="9">
        <f>$I7+E$5</f>
        <v>470</v>
      </c>
      <c r="F7" s="9">
        <f>$J7+F$5</f>
        <v>540</v>
      </c>
      <c r="G7" s="22">
        <f>$I7+G$5</f>
        <v>475</v>
      </c>
      <c r="H7" s="26">
        <f>$J7+H$5</f>
        <v>545</v>
      </c>
      <c r="I7" s="9">
        <f>$I$6-C7-D7</f>
        <v>480</v>
      </c>
      <c r="J7" s="9">
        <f>$K$6-C7</f>
        <v>550</v>
      </c>
      <c r="K7" s="22">
        <f>$I7+K$5</f>
        <v>484</v>
      </c>
      <c r="L7" s="26">
        <f>$J7+L$5</f>
        <v>554</v>
      </c>
      <c r="M7" s="22">
        <f>$I7+M$5</f>
        <v>480</v>
      </c>
      <c r="N7" s="26">
        <f>$J7+N$5</f>
        <v>570</v>
      </c>
      <c r="O7" s="9">
        <f>$I7+O$5</f>
        <v>470</v>
      </c>
      <c r="P7" s="10">
        <f>$J7+P$5</f>
        <v>580</v>
      </c>
    </row>
    <row r="8" spans="2:16" x14ac:dyDescent="0.25">
      <c r="B8" s="8" t="s">
        <v>33</v>
      </c>
      <c r="C8" s="33">
        <v>50</v>
      </c>
      <c r="D8" s="17">
        <v>20</v>
      </c>
      <c r="E8" s="9">
        <f>$I8+E$5</f>
        <v>470</v>
      </c>
      <c r="F8" s="9">
        <f>$J8+F$5</f>
        <v>510</v>
      </c>
      <c r="G8" s="22">
        <f>$I8+G$5</f>
        <v>475</v>
      </c>
      <c r="H8" s="26">
        <f>$J8+H$5</f>
        <v>515</v>
      </c>
      <c r="I8" s="9">
        <f>$I$6-C8-D8</f>
        <v>480</v>
      </c>
      <c r="J8" s="9">
        <f>$K$6-C8</f>
        <v>520</v>
      </c>
      <c r="K8" s="22">
        <f>$I8+K$5</f>
        <v>484</v>
      </c>
      <c r="L8" s="26">
        <f>$J8+L$5</f>
        <v>524</v>
      </c>
      <c r="M8" s="22">
        <f>$I8+M$5</f>
        <v>480</v>
      </c>
      <c r="N8" s="26">
        <f>$J8+N$5</f>
        <v>540</v>
      </c>
      <c r="O8" s="9">
        <f>$I8+O$5</f>
        <v>470</v>
      </c>
      <c r="P8" s="10">
        <f>$J8+P$5</f>
        <v>550</v>
      </c>
    </row>
    <row r="9" spans="2:16" x14ac:dyDescent="0.25">
      <c r="B9" s="8" t="s">
        <v>25</v>
      </c>
      <c r="C9" s="33">
        <v>-29</v>
      </c>
      <c r="D9" s="17">
        <v>70</v>
      </c>
      <c r="E9" s="9">
        <f>$I9+E$5</f>
        <v>499</v>
      </c>
      <c r="F9" s="9">
        <f t="shared" ref="F9:F20" si="0">$J9+F$5</f>
        <v>589</v>
      </c>
      <c r="G9" s="22">
        <f t="shared" ref="G9:G20" si="1">$I9+G$5</f>
        <v>504</v>
      </c>
      <c r="H9" s="26">
        <f t="shared" ref="H9:H20" si="2">$J9+H$5</f>
        <v>594</v>
      </c>
      <c r="I9" s="9">
        <f>$I$6-C9-D9</f>
        <v>509</v>
      </c>
      <c r="J9" s="9">
        <f>$K$6-C9</f>
        <v>599</v>
      </c>
      <c r="K9" s="22">
        <f t="shared" ref="K9:K20" si="3">$I9+K$5</f>
        <v>513</v>
      </c>
      <c r="L9" s="26">
        <f t="shared" ref="L9:L20" si="4">$J9+L$5</f>
        <v>603</v>
      </c>
      <c r="M9" s="22">
        <f t="shared" ref="M9:M20" si="5">$I9+M$5</f>
        <v>509</v>
      </c>
      <c r="N9" s="26">
        <f t="shared" ref="N9:N20" si="6">$J9+N$5</f>
        <v>619</v>
      </c>
      <c r="O9" s="9">
        <f t="shared" ref="O9:O20" si="7">$I9+O$5</f>
        <v>499</v>
      </c>
      <c r="P9" s="10">
        <f t="shared" ref="P9:P20" si="8">$J9+P$5</f>
        <v>629</v>
      </c>
    </row>
    <row r="10" spans="2:16" x14ac:dyDescent="0.25">
      <c r="B10" s="8" t="s">
        <v>20</v>
      </c>
      <c r="C10" s="33">
        <v>-5</v>
      </c>
      <c r="D10" s="17">
        <v>55</v>
      </c>
      <c r="E10" s="9">
        <f>$I10+E$5</f>
        <v>490</v>
      </c>
      <c r="F10" s="9">
        <f t="shared" si="0"/>
        <v>565</v>
      </c>
      <c r="G10" s="22">
        <f t="shared" si="1"/>
        <v>495</v>
      </c>
      <c r="H10" s="26">
        <f t="shared" si="2"/>
        <v>570</v>
      </c>
      <c r="I10" s="9">
        <f>$I$6-C10-D10</f>
        <v>500</v>
      </c>
      <c r="J10" s="9">
        <f>$K$6-C10</f>
        <v>575</v>
      </c>
      <c r="K10" s="22">
        <f t="shared" si="3"/>
        <v>504</v>
      </c>
      <c r="L10" s="26">
        <f t="shared" si="4"/>
        <v>579</v>
      </c>
      <c r="M10" s="22">
        <f t="shared" si="5"/>
        <v>500</v>
      </c>
      <c r="N10" s="26">
        <f t="shared" si="6"/>
        <v>595</v>
      </c>
      <c r="O10" s="9">
        <f t="shared" si="7"/>
        <v>490</v>
      </c>
      <c r="P10" s="10">
        <f t="shared" si="8"/>
        <v>605</v>
      </c>
    </row>
    <row r="11" spans="2:16" x14ac:dyDescent="0.25">
      <c r="B11" s="8" t="s">
        <v>26</v>
      </c>
      <c r="C11" s="33">
        <v>10</v>
      </c>
      <c r="D11" s="17">
        <v>133</v>
      </c>
      <c r="E11" s="9">
        <f>$I11+E$5</f>
        <v>397</v>
      </c>
      <c r="F11" s="9">
        <f t="shared" si="0"/>
        <v>550</v>
      </c>
      <c r="G11" s="22">
        <f t="shared" si="1"/>
        <v>402</v>
      </c>
      <c r="H11" s="26">
        <f t="shared" si="2"/>
        <v>555</v>
      </c>
      <c r="I11" s="9">
        <f>$I$6-C11-D11</f>
        <v>407</v>
      </c>
      <c r="J11" s="9">
        <f>$K$6-C11</f>
        <v>560</v>
      </c>
      <c r="K11" s="22">
        <f t="shared" si="3"/>
        <v>411</v>
      </c>
      <c r="L11" s="26">
        <f t="shared" si="4"/>
        <v>564</v>
      </c>
      <c r="M11" s="22">
        <f t="shared" si="5"/>
        <v>407</v>
      </c>
      <c r="N11" s="26">
        <f t="shared" si="6"/>
        <v>580</v>
      </c>
      <c r="O11" s="9">
        <f t="shared" si="7"/>
        <v>397</v>
      </c>
      <c r="P11" s="10">
        <f t="shared" si="8"/>
        <v>590</v>
      </c>
    </row>
    <row r="12" spans="2:16" x14ac:dyDescent="0.25">
      <c r="B12" s="8" t="s">
        <v>31</v>
      </c>
      <c r="C12" s="33">
        <v>30</v>
      </c>
      <c r="D12" s="17">
        <v>30</v>
      </c>
      <c r="E12" s="9">
        <f>$I12+E$5</f>
        <v>480</v>
      </c>
      <c r="F12" s="9">
        <f t="shared" si="0"/>
        <v>530</v>
      </c>
      <c r="G12" s="22">
        <f t="shared" si="1"/>
        <v>485</v>
      </c>
      <c r="H12" s="26">
        <f t="shared" si="2"/>
        <v>535</v>
      </c>
      <c r="I12" s="9">
        <f>$I$6-C12-D12</f>
        <v>490</v>
      </c>
      <c r="J12" s="9">
        <f>$K$6-C12</f>
        <v>540</v>
      </c>
      <c r="K12" s="22">
        <f t="shared" si="3"/>
        <v>494</v>
      </c>
      <c r="L12" s="26">
        <f t="shared" si="4"/>
        <v>544</v>
      </c>
      <c r="M12" s="22">
        <f t="shared" si="5"/>
        <v>490</v>
      </c>
      <c r="N12" s="26">
        <f t="shared" si="6"/>
        <v>560</v>
      </c>
      <c r="O12" s="9">
        <f t="shared" si="7"/>
        <v>480</v>
      </c>
      <c r="P12" s="10">
        <f t="shared" si="8"/>
        <v>570</v>
      </c>
    </row>
    <row r="13" spans="2:16" x14ac:dyDescent="0.25">
      <c r="B13" s="8" t="s">
        <v>27</v>
      </c>
      <c r="C13" s="33">
        <v>10</v>
      </c>
      <c r="D13" s="17">
        <v>30</v>
      </c>
      <c r="E13" s="9">
        <f>$I13+E$5</f>
        <v>500</v>
      </c>
      <c r="F13" s="9">
        <f t="shared" si="0"/>
        <v>550</v>
      </c>
      <c r="G13" s="22">
        <f t="shared" si="1"/>
        <v>505</v>
      </c>
      <c r="H13" s="26">
        <f t="shared" si="2"/>
        <v>555</v>
      </c>
      <c r="I13" s="9">
        <f>$I$6-C13-D13</f>
        <v>510</v>
      </c>
      <c r="J13" s="9">
        <f>$K$6-C13</f>
        <v>560</v>
      </c>
      <c r="K13" s="22">
        <f t="shared" si="3"/>
        <v>514</v>
      </c>
      <c r="L13" s="26">
        <f t="shared" si="4"/>
        <v>564</v>
      </c>
      <c r="M13" s="22">
        <f t="shared" si="5"/>
        <v>510</v>
      </c>
      <c r="N13" s="26">
        <f t="shared" si="6"/>
        <v>580</v>
      </c>
      <c r="O13" s="9">
        <f t="shared" si="7"/>
        <v>500</v>
      </c>
      <c r="P13" s="10">
        <f t="shared" si="8"/>
        <v>590</v>
      </c>
    </row>
    <row r="14" spans="2:16" x14ac:dyDescent="0.25">
      <c r="B14" s="8" t="s">
        <v>21</v>
      </c>
      <c r="C14" s="33">
        <v>10</v>
      </c>
      <c r="D14" s="17">
        <v>50</v>
      </c>
      <c r="E14" s="9">
        <f>$I14+E$5</f>
        <v>480</v>
      </c>
      <c r="F14" s="9">
        <f t="shared" si="0"/>
        <v>550</v>
      </c>
      <c r="G14" s="22">
        <f t="shared" si="1"/>
        <v>485</v>
      </c>
      <c r="H14" s="26">
        <f t="shared" si="2"/>
        <v>555</v>
      </c>
      <c r="I14" s="9">
        <f>$I$6-C14-D14</f>
        <v>490</v>
      </c>
      <c r="J14" s="9">
        <f>$K$6-C14</f>
        <v>560</v>
      </c>
      <c r="K14" s="22">
        <f t="shared" si="3"/>
        <v>494</v>
      </c>
      <c r="L14" s="26">
        <f t="shared" si="4"/>
        <v>564</v>
      </c>
      <c r="M14" s="22">
        <f t="shared" si="5"/>
        <v>490</v>
      </c>
      <c r="N14" s="26">
        <f t="shared" si="6"/>
        <v>580</v>
      </c>
      <c r="O14" s="9">
        <f t="shared" si="7"/>
        <v>480</v>
      </c>
      <c r="P14" s="10">
        <f t="shared" si="8"/>
        <v>590</v>
      </c>
    </row>
    <row r="15" spans="2:16" x14ac:dyDescent="0.25">
      <c r="B15" s="8" t="s">
        <v>28</v>
      </c>
      <c r="C15" s="33">
        <v>-30</v>
      </c>
      <c r="D15" s="17">
        <v>89</v>
      </c>
      <c r="E15" s="9">
        <f>$I15+E$5</f>
        <v>481</v>
      </c>
      <c r="F15" s="9">
        <f t="shared" si="0"/>
        <v>590</v>
      </c>
      <c r="G15" s="22">
        <f t="shared" si="1"/>
        <v>486</v>
      </c>
      <c r="H15" s="26">
        <f t="shared" si="2"/>
        <v>595</v>
      </c>
      <c r="I15" s="9">
        <f>$I$6-C15-D15</f>
        <v>491</v>
      </c>
      <c r="J15" s="9">
        <f>$K$6-C15</f>
        <v>600</v>
      </c>
      <c r="K15" s="22">
        <f t="shared" si="3"/>
        <v>495</v>
      </c>
      <c r="L15" s="26">
        <f t="shared" si="4"/>
        <v>604</v>
      </c>
      <c r="M15" s="22">
        <f t="shared" si="5"/>
        <v>491</v>
      </c>
      <c r="N15" s="26">
        <f t="shared" si="6"/>
        <v>620</v>
      </c>
      <c r="O15" s="9">
        <f t="shared" si="7"/>
        <v>481</v>
      </c>
      <c r="P15" s="10">
        <f t="shared" si="8"/>
        <v>630</v>
      </c>
    </row>
    <row r="16" spans="2:16" x14ac:dyDescent="0.25">
      <c r="B16" s="8" t="s">
        <v>22</v>
      </c>
      <c r="C16" s="33"/>
      <c r="D16" s="17"/>
      <c r="E16" s="9">
        <f>$I16+E$5</f>
        <v>370</v>
      </c>
      <c r="F16" s="9">
        <f t="shared" si="0"/>
        <v>610</v>
      </c>
      <c r="G16" s="22">
        <f t="shared" si="1"/>
        <v>375</v>
      </c>
      <c r="H16" s="26">
        <f t="shared" si="2"/>
        <v>615</v>
      </c>
      <c r="I16" s="9">
        <f>-180+80*$F$2</f>
        <v>380</v>
      </c>
      <c r="J16" s="9">
        <f>60+80*$F$2</f>
        <v>620</v>
      </c>
      <c r="K16" s="22">
        <f t="shared" si="3"/>
        <v>384</v>
      </c>
      <c r="L16" s="26">
        <f t="shared" si="4"/>
        <v>624</v>
      </c>
      <c r="M16" s="22">
        <f t="shared" si="5"/>
        <v>380</v>
      </c>
      <c r="N16" s="26">
        <f t="shared" si="6"/>
        <v>640</v>
      </c>
      <c r="O16" s="9">
        <f t="shared" si="7"/>
        <v>370</v>
      </c>
      <c r="P16" s="10">
        <f t="shared" si="8"/>
        <v>650</v>
      </c>
    </row>
    <row r="17" spans="2:16" x14ac:dyDescent="0.25">
      <c r="B17" s="8" t="s">
        <v>23</v>
      </c>
      <c r="C17" s="33"/>
      <c r="D17" s="17"/>
      <c r="E17" s="9">
        <f t="shared" ref="E17:E20" si="9">$I17+E$5</f>
        <v>389</v>
      </c>
      <c r="F17" s="9">
        <f t="shared" si="0"/>
        <v>591</v>
      </c>
      <c r="G17" s="22">
        <f t="shared" si="1"/>
        <v>394</v>
      </c>
      <c r="H17" s="26">
        <f t="shared" si="2"/>
        <v>596</v>
      </c>
      <c r="I17" s="9">
        <f>-161+80*$F$2</f>
        <v>399</v>
      </c>
      <c r="J17" s="9">
        <f>41+80*$F$2</f>
        <v>601</v>
      </c>
      <c r="K17" s="22">
        <f t="shared" si="3"/>
        <v>403</v>
      </c>
      <c r="L17" s="26">
        <f t="shared" si="4"/>
        <v>605</v>
      </c>
      <c r="M17" s="22">
        <f t="shared" si="5"/>
        <v>399</v>
      </c>
      <c r="N17" s="26">
        <f t="shared" si="6"/>
        <v>621</v>
      </c>
      <c r="O17" s="9">
        <f t="shared" si="7"/>
        <v>389</v>
      </c>
      <c r="P17" s="10">
        <f t="shared" si="8"/>
        <v>631</v>
      </c>
    </row>
    <row r="18" spans="2:16" x14ac:dyDescent="0.25">
      <c r="B18" s="8" t="s">
        <v>29</v>
      </c>
      <c r="C18" s="33"/>
      <c r="D18" s="17"/>
      <c r="E18" s="9">
        <f t="shared" si="9"/>
        <v>378</v>
      </c>
      <c r="F18" s="9">
        <f t="shared" si="0"/>
        <v>602</v>
      </c>
      <c r="G18" s="22">
        <f t="shared" si="1"/>
        <v>383</v>
      </c>
      <c r="H18" s="26">
        <f t="shared" si="2"/>
        <v>607</v>
      </c>
      <c r="I18" s="9">
        <f>-172+80*$F$2</f>
        <v>388</v>
      </c>
      <c r="J18" s="9">
        <f>52+80*$F$2</f>
        <v>612</v>
      </c>
      <c r="K18" s="22">
        <f t="shared" si="3"/>
        <v>392</v>
      </c>
      <c r="L18" s="26">
        <f t="shared" si="4"/>
        <v>616</v>
      </c>
      <c r="M18" s="22">
        <f t="shared" si="5"/>
        <v>388</v>
      </c>
      <c r="N18" s="26">
        <f t="shared" si="6"/>
        <v>632</v>
      </c>
      <c r="O18" s="9">
        <f t="shared" si="7"/>
        <v>378</v>
      </c>
      <c r="P18" s="10">
        <f t="shared" si="8"/>
        <v>642</v>
      </c>
    </row>
    <row r="19" spans="2:16" x14ac:dyDescent="0.25">
      <c r="B19" s="8" t="s">
        <v>24</v>
      </c>
      <c r="C19" s="33"/>
      <c r="D19" s="17"/>
      <c r="E19" s="9">
        <f t="shared" si="9"/>
        <v>404</v>
      </c>
      <c r="F19" s="9">
        <f t="shared" si="0"/>
        <v>556</v>
      </c>
      <c r="G19" s="22">
        <f t="shared" si="1"/>
        <v>409</v>
      </c>
      <c r="H19" s="26">
        <f t="shared" si="2"/>
        <v>561</v>
      </c>
      <c r="I19" s="9">
        <f>-146+80*$F$2</f>
        <v>414</v>
      </c>
      <c r="J19" s="9">
        <f>6+80*$F$2</f>
        <v>566</v>
      </c>
      <c r="K19" s="22">
        <f t="shared" si="3"/>
        <v>418</v>
      </c>
      <c r="L19" s="26">
        <f t="shared" si="4"/>
        <v>570</v>
      </c>
      <c r="M19" s="22">
        <f t="shared" si="5"/>
        <v>414</v>
      </c>
      <c r="N19" s="26">
        <f t="shared" si="6"/>
        <v>586</v>
      </c>
      <c r="O19" s="9">
        <f t="shared" si="7"/>
        <v>404</v>
      </c>
      <c r="P19" s="10">
        <f t="shared" si="8"/>
        <v>596</v>
      </c>
    </row>
    <row r="20" spans="2:16" ht="14.4" thickBot="1" x14ac:dyDescent="0.3">
      <c r="B20" s="11" t="s">
        <v>30</v>
      </c>
      <c r="C20" s="34"/>
      <c r="D20" s="18"/>
      <c r="E20" s="12">
        <f t="shared" si="9"/>
        <v>386</v>
      </c>
      <c r="F20" s="12">
        <f t="shared" si="0"/>
        <v>593</v>
      </c>
      <c r="G20" s="23">
        <f t="shared" si="1"/>
        <v>391</v>
      </c>
      <c r="H20" s="27">
        <f t="shared" si="2"/>
        <v>598</v>
      </c>
      <c r="I20" s="12">
        <f>-164+80*$F$2</f>
        <v>396</v>
      </c>
      <c r="J20" s="12">
        <f>43+80*$F$2</f>
        <v>603</v>
      </c>
      <c r="K20" s="23">
        <f t="shared" si="3"/>
        <v>400</v>
      </c>
      <c r="L20" s="27">
        <f t="shared" si="4"/>
        <v>607</v>
      </c>
      <c r="M20" s="23">
        <f t="shared" si="5"/>
        <v>396</v>
      </c>
      <c r="N20" s="27">
        <f t="shared" si="6"/>
        <v>623</v>
      </c>
      <c r="O20" s="12">
        <f t="shared" si="7"/>
        <v>386</v>
      </c>
      <c r="P20" s="13">
        <f t="shared" si="8"/>
        <v>633</v>
      </c>
    </row>
    <row r="22" spans="2:16" x14ac:dyDescent="0.25">
      <c r="B22" t="s">
        <v>6</v>
      </c>
    </row>
    <row r="23" spans="2:16" x14ac:dyDescent="0.25">
      <c r="B23" t="s">
        <v>32</v>
      </c>
    </row>
    <row r="24" spans="2:16" x14ac:dyDescent="0.25">
      <c r="B24" t="s">
        <v>35</v>
      </c>
    </row>
  </sheetData>
  <mergeCells count="8">
    <mergeCell ref="B3:B4"/>
    <mergeCell ref="I3:J3"/>
    <mergeCell ref="K3:L3"/>
    <mergeCell ref="M3:N3"/>
    <mergeCell ref="O3:P3"/>
    <mergeCell ref="C3:D3"/>
    <mergeCell ref="E3:F3"/>
    <mergeCell ref="G3:H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1919338009@qq.com</cp:lastModifiedBy>
  <dcterms:created xsi:type="dcterms:W3CDTF">2015-06-05T18:19:34Z</dcterms:created>
  <dcterms:modified xsi:type="dcterms:W3CDTF">2026-10-16T16:01:43Z</dcterms:modified>
</cp:coreProperties>
</file>